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2" i="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K2"/>
  <c r="J2"/>
  <c r="D2" i="1"/>
  <c r="H21"/>
  <c r="I21" s="1"/>
  <c r="J21" s="1"/>
  <c r="H19"/>
  <c r="I19" s="1"/>
  <c r="J19" s="1"/>
  <c r="H17"/>
  <c r="I17" s="1"/>
  <c r="J17" s="1"/>
  <c r="H15"/>
  <c r="I15" s="1"/>
  <c r="J15" s="1"/>
  <c r="H13"/>
  <c r="I13" s="1"/>
  <c r="J13" s="1"/>
  <c r="H11"/>
  <c r="I11" s="1"/>
  <c r="J11" s="1"/>
  <c r="H9"/>
  <c r="I9" s="1"/>
  <c r="J9" s="1"/>
  <c r="H7"/>
  <c r="I7" s="1"/>
  <c r="J7" s="1"/>
  <c r="H5"/>
  <c r="I5" s="1"/>
  <c r="J5" s="1"/>
  <c r="H3"/>
  <c r="I3" s="1"/>
  <c r="J3" s="1"/>
  <c r="C22" i="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F2"/>
  <c r="E2"/>
  <c r="D2"/>
  <c r="C2"/>
  <c r="B2"/>
  <c r="G2" i="1"/>
  <c r="F2"/>
  <c r="E2"/>
  <c r="C2"/>
  <c r="B2"/>
  <c r="H2" s="1"/>
  <c r="I2" s="1"/>
  <c r="J2" s="1"/>
  <c r="L2" l="1"/>
  <c r="K2"/>
  <c r="L21"/>
  <c r="K21"/>
  <c r="L19"/>
  <c r="K19"/>
  <c r="L17"/>
  <c r="K17"/>
  <c r="L15"/>
  <c r="K15"/>
  <c r="L13"/>
  <c r="K13"/>
  <c r="L11"/>
  <c r="K11"/>
  <c r="L9"/>
  <c r="K9"/>
  <c r="L7"/>
  <c r="K7"/>
  <c r="L5"/>
  <c r="K5"/>
  <c r="L3"/>
  <c r="K3"/>
  <c r="H4"/>
  <c r="I4" s="1"/>
  <c r="J4" s="1"/>
  <c r="H6"/>
  <c r="I6" s="1"/>
  <c r="J6" s="1"/>
  <c r="H8"/>
  <c r="I8" s="1"/>
  <c r="J8" s="1"/>
  <c r="H10"/>
  <c r="I10" s="1"/>
  <c r="J10" s="1"/>
  <c r="H12"/>
  <c r="I12" s="1"/>
  <c r="J12" s="1"/>
  <c r="H14"/>
  <c r="I14" s="1"/>
  <c r="J14" s="1"/>
  <c r="H16"/>
  <c r="I16" s="1"/>
  <c r="J16" s="1"/>
  <c r="H18"/>
  <c r="I18" s="1"/>
  <c r="J18" s="1"/>
  <c r="H20"/>
  <c r="I20" s="1"/>
  <c r="J20" s="1"/>
  <c r="H22"/>
  <c r="I22" s="1"/>
  <c r="J22" s="1"/>
  <c r="D5" i="2"/>
  <c r="F5" s="1"/>
  <c r="D9"/>
  <c r="F9" s="1"/>
  <c r="D13"/>
  <c r="F13" s="1"/>
  <c r="D17"/>
  <c r="F17" s="1"/>
  <c r="D21"/>
  <c r="F21" s="1"/>
  <c r="D3"/>
  <c r="F3" s="1"/>
  <c r="D7"/>
  <c r="E7" s="1"/>
  <c r="D11"/>
  <c r="F11" s="1"/>
  <c r="D15"/>
  <c r="F15" s="1"/>
  <c r="D19"/>
  <c r="F19" s="1"/>
  <c r="D4"/>
  <c r="F4" s="1"/>
  <c r="D6"/>
  <c r="E6" s="1"/>
  <c r="D8"/>
  <c r="E8" s="1"/>
  <c r="D10"/>
  <c r="E10" s="1"/>
  <c r="D12"/>
  <c r="E12" s="1"/>
  <c r="D14"/>
  <c r="E14" s="1"/>
  <c r="D16"/>
  <c r="E16" s="1"/>
  <c r="D18"/>
  <c r="E18" s="1"/>
  <c r="D20"/>
  <c r="E20" s="1"/>
  <c r="D22"/>
  <c r="E22" s="1"/>
  <c r="E15" l="1"/>
  <c r="F7"/>
  <c r="E17"/>
  <c r="E9"/>
  <c r="L22" i="1"/>
  <c r="K22"/>
  <c r="L20"/>
  <c r="K20"/>
  <c r="L18"/>
  <c r="K18"/>
  <c r="L16"/>
  <c r="K16"/>
  <c r="L14"/>
  <c r="K14"/>
  <c r="L12"/>
  <c r="K12"/>
  <c r="L10"/>
  <c r="K10"/>
  <c r="L8"/>
  <c r="K8"/>
  <c r="L6"/>
  <c r="K6"/>
  <c r="L4"/>
  <c r="K4"/>
  <c r="F22" i="2"/>
  <c r="F20"/>
  <c r="F18"/>
  <c r="F16"/>
  <c r="F14"/>
  <c r="F12"/>
  <c r="F10"/>
  <c r="F8"/>
  <c r="E4"/>
  <c r="E19"/>
  <c r="E11"/>
  <c r="E3"/>
  <c r="E21"/>
  <c r="E13"/>
  <c r="E5"/>
  <c r="F6"/>
</calcChain>
</file>

<file path=xl/sharedStrings.xml><?xml version="1.0" encoding="utf-8"?>
<sst xmlns="http://schemas.openxmlformats.org/spreadsheetml/2006/main" count="101" uniqueCount="36">
  <si>
    <t>Sample</t>
  </si>
  <si>
    <t>mean</t>
  </si>
  <si>
    <t>sd</t>
  </si>
  <si>
    <t>Lower95</t>
  </si>
  <si>
    <t>Upper95</t>
  </si>
  <si>
    <t>Perfect</t>
  </si>
  <si>
    <t>se</t>
  </si>
  <si>
    <t>Status</t>
  </si>
  <si>
    <t>Hit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</si>
  <si>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</si>
  <si>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</si>
  <si>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</si>
  <si>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</si>
  <si>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</si>
  <si>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</si>
  <si>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</si>
  <si>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</si>
  <si>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</si>
  <si>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</si>
  <si>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</si>
  <si>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</si>
  <si>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</si>
  <si>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</si>
  <si>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</si>
  <si>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</si>
  <si>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</si>
  <si>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</si>
  <si>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</si>
  <si>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</si>
  <si>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3 or 4 Shows</t>
  </si>
  <si>
    <t>sdp</t>
  </si>
  <si>
    <t>Miss</t>
  </si>
  <si>
    <t>Mean</t>
  </si>
  <si>
    <r>
      <t>P</t>
    </r>
    <r>
      <rPr>
        <sz val="9"/>
        <color theme="1"/>
        <rFont val="Calibri"/>
        <family val="2"/>
        <scheme val="minor"/>
      </rPr>
      <t>3or4</t>
    </r>
  </si>
  <si>
    <r>
      <t>p</t>
    </r>
    <r>
      <rPr>
        <sz val="8"/>
        <color theme="1"/>
        <rFont val="Calibri"/>
        <family val="2"/>
        <scheme val="minor"/>
      </rPr>
      <t>3or4</t>
    </r>
  </si>
  <si>
    <t>3 or 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</si>
</sst>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C23" sqref="C23"/>
    </sheetView>
  </sheetViews>
  <sheetFormatPr defaultRowHeight="15"/>
  <cols>
    <col min="13" max="13" width="5.42578125" customWidth="1"/>
  </cols>
  <sheetData>
    <row r="1" spans="1:14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 t="s">
        <v>1</v>
      </c>
      <c r="I1" t="s">
        <v>2</v>
      </c>
      <c r="J1" t="s">
        <v>6</v>
      </c>
      <c r="K1" t="s">
        <v>3</v>
      </c>
      <c r="L1" t="s">
        <v>4</v>
      </c>
      <c r="M1" t="s">
        <v>32</v>
      </c>
      <c r="N1" t="s">
        <v>7</v>
      </c>
    </row>
    <row r="2" spans="1:14" s="1" customFormat="1">
      <c r="A2" s="1" t="s">
        <v>5</v>
      </c>
      <c r="B2" s="1">
        <f t="shared" ref="B2:G2" si="0">50/6</f>
        <v>8.3333333333333339</v>
      </c>
      <c r="C2" s="1">
        <f t="shared" si="0"/>
        <v>8.3333333333333339</v>
      </c>
      <c r="D2" s="1">
        <f>50/6</f>
        <v>8.3333333333333339</v>
      </c>
      <c r="E2" s="1">
        <f t="shared" si="0"/>
        <v>8.3333333333333339</v>
      </c>
      <c r="F2" s="1">
        <f t="shared" si="0"/>
        <v>8.3333333333333339</v>
      </c>
      <c r="G2" s="1">
        <f t="shared" si="0"/>
        <v>8.3333333333333339</v>
      </c>
      <c r="H2" s="1">
        <f>(1*B2+2*C2+3*D2+4*E2+5*F2+6*G2)/50</f>
        <v>3.5</v>
      </c>
      <c r="I2" s="1">
        <f>SQRT(( B2*(1-H2)^2 +C2*(2-H2)^2 + D2*(3-H2)^2 + E2*(4-H2)^2 + F2*(5-H2)^2 + G2*(6-H2)^2 )/(49))</f>
        <v>1.7251638983558855</v>
      </c>
      <c r="J2" s="1">
        <f>I2/SQRT(50)</f>
        <v>0.24397501823713327</v>
      </c>
      <c r="K2" s="1">
        <f>H2-2*J2</f>
        <v>3.0120499635257336</v>
      </c>
      <c r="L2" s="1">
        <f>H2+2*J2</f>
        <v>3.9879500364742664</v>
      </c>
      <c r="M2" s="1">
        <v>3.5</v>
      </c>
      <c r="N2" s="1" t="s">
        <v>5</v>
      </c>
    </row>
    <row r="3" spans="1:14" s="2" customFormat="1">
      <c r="A3" s="2" t="s">
        <v>9</v>
      </c>
      <c r="B3" s="2">
        <v>8</v>
      </c>
      <c r="C3" s="2">
        <v>10</v>
      </c>
      <c r="D3" s="2">
        <v>6</v>
      </c>
      <c r="E3" s="2">
        <v>11</v>
      </c>
      <c r="F3" s="2">
        <v>5</v>
      </c>
      <c r="G3" s="2">
        <v>10</v>
      </c>
      <c r="H3" s="2">
        <f t="shared" ref="H3:H22" si="1">(1*B3+2*C3+3*D3+4*E3+5*F3+6*G3)/50</f>
        <v>3.5</v>
      </c>
      <c r="I3" s="2">
        <f t="shared" ref="I3:I22" si="2">SQRT(( B3*(1-H3)^2 +C3*(2-H3)^2 + D3*(3-H3)^2 + E3*(4-H3)^2 + F3*(5-H3)^2 + G3*(6-H3)^2 )/(49))</f>
        <v>1.7525491637693282</v>
      </c>
      <c r="J3" s="2">
        <f t="shared" ref="J3:J22" si="3">I3/SQRT(50)</f>
        <v>0.24784787961282104</v>
      </c>
      <c r="K3" s="2">
        <f t="shared" ref="K3:K22" si="4">H3-2*J3</f>
        <v>3.0043042407743581</v>
      </c>
      <c r="L3" s="2">
        <f t="shared" ref="L3:L22" si="5">H3+2*J3</f>
        <v>3.9956957592256419</v>
      </c>
      <c r="M3" s="1">
        <v>3.5</v>
      </c>
      <c r="N3" s="2" t="s">
        <v>8</v>
      </c>
    </row>
    <row r="4" spans="1:14" s="2" customFormat="1">
      <c r="A4" s="2" t="s">
        <v>10</v>
      </c>
      <c r="B4" s="2">
        <v>11</v>
      </c>
      <c r="C4" s="2">
        <v>11</v>
      </c>
      <c r="D4" s="2">
        <v>7</v>
      </c>
      <c r="E4" s="2">
        <v>6</v>
      </c>
      <c r="F4" s="2">
        <v>7</v>
      </c>
      <c r="G4" s="2">
        <v>8</v>
      </c>
      <c r="H4" s="2">
        <f t="shared" si="1"/>
        <v>3.22</v>
      </c>
      <c r="I4" s="2">
        <f t="shared" si="2"/>
        <v>1.7989793024413163</v>
      </c>
      <c r="J4" s="2">
        <f t="shared" si="3"/>
        <v>0.25441409279409993</v>
      </c>
      <c r="K4" s="2">
        <f t="shared" si="4"/>
        <v>2.7111718144118004</v>
      </c>
      <c r="L4" s="2">
        <f t="shared" si="5"/>
        <v>3.7288281855882</v>
      </c>
      <c r="M4" s="1">
        <v>3.5</v>
      </c>
      <c r="N4" s="2" t="s">
        <v>8</v>
      </c>
    </row>
    <row r="5" spans="1:14" s="2" customFormat="1">
      <c r="A5" s="2" t="s">
        <v>11</v>
      </c>
      <c r="B5" s="2">
        <v>6</v>
      </c>
      <c r="C5" s="2">
        <v>8</v>
      </c>
      <c r="D5" s="2">
        <v>8</v>
      </c>
      <c r="E5" s="2">
        <v>6</v>
      </c>
      <c r="F5" s="6">
        <v>10</v>
      </c>
      <c r="G5" s="6">
        <v>12</v>
      </c>
      <c r="H5" s="2">
        <f t="shared" si="1"/>
        <v>3.84</v>
      </c>
      <c r="I5" s="2">
        <f t="shared" si="2"/>
        <v>1.7538296289397493</v>
      </c>
      <c r="J5" s="2">
        <f t="shared" si="3"/>
        <v>0.24802896473383662</v>
      </c>
      <c r="K5" s="6">
        <f t="shared" si="4"/>
        <v>3.3439420705323268</v>
      </c>
      <c r="L5" s="6">
        <f t="shared" si="5"/>
        <v>4.3360579294676729</v>
      </c>
      <c r="M5" s="1">
        <v>3.5</v>
      </c>
      <c r="N5" s="2" t="s">
        <v>8</v>
      </c>
    </row>
    <row r="6" spans="1:14" s="2" customFormat="1">
      <c r="A6" s="2" t="s">
        <v>12</v>
      </c>
      <c r="B6" s="2">
        <v>6</v>
      </c>
      <c r="C6" s="2">
        <v>12</v>
      </c>
      <c r="D6" s="2">
        <v>6</v>
      </c>
      <c r="E6" s="2">
        <v>9</v>
      </c>
      <c r="F6" s="2">
        <v>12</v>
      </c>
      <c r="G6" s="2">
        <v>5</v>
      </c>
      <c r="H6" s="2">
        <f t="shared" si="1"/>
        <v>3.48</v>
      </c>
      <c r="I6" s="2">
        <f t="shared" si="2"/>
        <v>1.6066189622296627</v>
      </c>
      <c r="J6" s="2">
        <f t="shared" si="3"/>
        <v>0.22721023259509762</v>
      </c>
      <c r="K6" s="2">
        <f t="shared" si="4"/>
        <v>3.0255795348098049</v>
      </c>
      <c r="L6" s="2">
        <f t="shared" si="5"/>
        <v>3.9344204651901951</v>
      </c>
      <c r="M6" s="1">
        <v>3.5</v>
      </c>
      <c r="N6" s="2" t="s">
        <v>8</v>
      </c>
    </row>
    <row r="7" spans="1:14" s="2" customFormat="1">
      <c r="A7" s="2" t="s">
        <v>13</v>
      </c>
      <c r="B7" s="2">
        <v>8</v>
      </c>
      <c r="C7" s="2">
        <v>6</v>
      </c>
      <c r="D7" s="2">
        <v>7</v>
      </c>
      <c r="E7" s="2">
        <v>10</v>
      </c>
      <c r="F7" s="2">
        <v>12</v>
      </c>
      <c r="G7" s="2">
        <v>7</v>
      </c>
      <c r="H7" s="2">
        <f t="shared" si="1"/>
        <v>3.66</v>
      </c>
      <c r="I7" s="2">
        <f t="shared" si="2"/>
        <v>1.6734420107267853</v>
      </c>
      <c r="J7" s="2">
        <f t="shared" si="3"/>
        <v>0.23666043874147222</v>
      </c>
      <c r="K7" s="2">
        <f t="shared" si="4"/>
        <v>3.1866791225170559</v>
      </c>
      <c r="L7" s="2">
        <f t="shared" si="5"/>
        <v>4.1333208774829444</v>
      </c>
      <c r="M7" s="1">
        <v>3.5</v>
      </c>
      <c r="N7" s="2" t="s">
        <v>8</v>
      </c>
    </row>
    <row r="8" spans="1:14" s="2" customFormat="1">
      <c r="A8" s="2" t="s">
        <v>14</v>
      </c>
      <c r="B8" s="2">
        <v>9</v>
      </c>
      <c r="C8" s="2">
        <v>9</v>
      </c>
      <c r="D8" s="2">
        <v>4</v>
      </c>
      <c r="E8" s="2">
        <v>11</v>
      </c>
      <c r="F8" s="2">
        <v>7</v>
      </c>
      <c r="G8" s="2">
        <v>10</v>
      </c>
      <c r="H8" s="2">
        <f t="shared" si="1"/>
        <v>3.56</v>
      </c>
      <c r="I8" s="2">
        <f t="shared" si="2"/>
        <v>1.7975039382886664</v>
      </c>
      <c r="J8" s="2">
        <f t="shared" si="3"/>
        <v>0.25420544479468826</v>
      </c>
      <c r="K8" s="2">
        <f t="shared" si="4"/>
        <v>3.0515891104106236</v>
      </c>
      <c r="L8" s="2">
        <f t="shared" si="5"/>
        <v>4.0684108895893765</v>
      </c>
      <c r="M8" s="1">
        <v>3.5</v>
      </c>
      <c r="N8" s="2" t="s">
        <v>8</v>
      </c>
    </row>
    <row r="9" spans="1:14" s="2" customFormat="1">
      <c r="A9" s="2" t="s">
        <v>15</v>
      </c>
      <c r="B9" s="2">
        <v>10</v>
      </c>
      <c r="C9" s="2">
        <v>7</v>
      </c>
      <c r="D9" s="2">
        <v>5</v>
      </c>
      <c r="E9" s="2">
        <v>9</v>
      </c>
      <c r="F9" s="2">
        <v>9</v>
      </c>
      <c r="G9" s="2">
        <v>10</v>
      </c>
      <c r="H9" s="2">
        <f t="shared" si="1"/>
        <v>3.6</v>
      </c>
      <c r="I9" s="2">
        <f t="shared" si="2"/>
        <v>1.8294640678379568</v>
      </c>
      <c r="J9" s="2">
        <f t="shared" si="3"/>
        <v>0.25872528966106906</v>
      </c>
      <c r="K9" s="2">
        <f t="shared" si="4"/>
        <v>3.0825494206778621</v>
      </c>
      <c r="L9" s="2">
        <f t="shared" si="5"/>
        <v>4.1174505793221385</v>
      </c>
      <c r="M9" s="1">
        <v>3.5</v>
      </c>
      <c r="N9" s="2" t="s">
        <v>8</v>
      </c>
    </row>
    <row r="10" spans="1:14" s="2" customFormat="1">
      <c r="A10" s="2" t="s">
        <v>16</v>
      </c>
      <c r="B10" s="2">
        <v>14</v>
      </c>
      <c r="C10" s="2">
        <v>3</v>
      </c>
      <c r="D10" s="2">
        <v>5</v>
      </c>
      <c r="E10" s="2">
        <v>12</v>
      </c>
      <c r="F10" s="2">
        <v>10</v>
      </c>
      <c r="G10" s="2">
        <v>6</v>
      </c>
      <c r="H10" s="2">
        <f t="shared" si="1"/>
        <v>3.38</v>
      </c>
      <c r="I10" s="2">
        <f t="shared" si="2"/>
        <v>1.7944358444926363</v>
      </c>
      <c r="J10" s="2">
        <f t="shared" si="3"/>
        <v>0.25377155080899044</v>
      </c>
      <c r="K10" s="2">
        <f t="shared" si="4"/>
        <v>2.8724568983820191</v>
      </c>
      <c r="L10" s="2">
        <f t="shared" si="5"/>
        <v>3.8875431016179807</v>
      </c>
      <c r="M10" s="1">
        <v>3.5</v>
      </c>
      <c r="N10" s="2" t="s">
        <v>8</v>
      </c>
    </row>
    <row r="11" spans="1:14" s="2" customFormat="1">
      <c r="A11" s="2" t="s">
        <v>17</v>
      </c>
      <c r="B11" s="2">
        <v>7</v>
      </c>
      <c r="C11" s="2">
        <v>14</v>
      </c>
      <c r="D11" s="2">
        <v>6</v>
      </c>
      <c r="E11" s="2">
        <v>7</v>
      </c>
      <c r="F11" s="2">
        <v>10</v>
      </c>
      <c r="G11" s="2">
        <v>6</v>
      </c>
      <c r="H11" s="2">
        <f t="shared" si="1"/>
        <v>3.34</v>
      </c>
      <c r="I11" s="2">
        <f t="shared" si="2"/>
        <v>1.6734420107267853</v>
      </c>
      <c r="J11" s="2">
        <f t="shared" si="3"/>
        <v>0.23666043874147222</v>
      </c>
      <c r="K11" s="2">
        <f t="shared" si="4"/>
        <v>2.8666791225170556</v>
      </c>
      <c r="L11" s="2">
        <f t="shared" si="5"/>
        <v>3.8133208774829441</v>
      </c>
      <c r="M11" s="1">
        <v>3.5</v>
      </c>
      <c r="N11" s="2" t="s">
        <v>8</v>
      </c>
    </row>
    <row r="12" spans="1:14" s="2" customFormat="1">
      <c r="A12" s="3" t="s">
        <v>18</v>
      </c>
      <c r="B12" s="4">
        <v>12</v>
      </c>
      <c r="C12" s="4">
        <v>14</v>
      </c>
      <c r="D12" s="3">
        <v>6</v>
      </c>
      <c r="E12" s="3">
        <v>11</v>
      </c>
      <c r="F12" s="3">
        <v>2</v>
      </c>
      <c r="G12" s="3">
        <v>5</v>
      </c>
      <c r="H12" s="3">
        <f t="shared" si="1"/>
        <v>2.84</v>
      </c>
      <c r="I12" s="3">
        <f t="shared" si="2"/>
        <v>1.5954015552358534</v>
      </c>
      <c r="J12" s="3">
        <f t="shared" si="3"/>
        <v>0.22562385168456722</v>
      </c>
      <c r="K12" s="5">
        <f t="shared" si="4"/>
        <v>2.3887522966308654</v>
      </c>
      <c r="L12" s="5">
        <f t="shared" si="5"/>
        <v>3.2912477033691343</v>
      </c>
      <c r="M12" s="1">
        <v>3.5</v>
      </c>
      <c r="N12" s="3" t="s">
        <v>31</v>
      </c>
    </row>
    <row r="13" spans="1:14" s="2" customFormat="1">
      <c r="A13" s="2" t="s">
        <v>19</v>
      </c>
      <c r="B13" s="2">
        <v>8</v>
      </c>
      <c r="C13" s="2">
        <v>7</v>
      </c>
      <c r="D13" s="2">
        <v>15</v>
      </c>
      <c r="E13" s="2">
        <v>3</v>
      </c>
      <c r="F13" s="2">
        <v>4</v>
      </c>
      <c r="G13" s="2">
        <v>13</v>
      </c>
      <c r="H13" s="2">
        <f t="shared" si="1"/>
        <v>3.54</v>
      </c>
      <c r="I13" s="2">
        <f t="shared" si="2"/>
        <v>1.8093859596615665</v>
      </c>
      <c r="J13" s="2">
        <f t="shared" si="3"/>
        <v>0.25588581637208452</v>
      </c>
      <c r="K13" s="2">
        <f t="shared" si="4"/>
        <v>3.028228367255831</v>
      </c>
      <c r="L13" s="2">
        <f t="shared" si="5"/>
        <v>4.0517716327441686</v>
      </c>
      <c r="M13" s="1">
        <v>3.5</v>
      </c>
      <c r="N13" s="2" t="s">
        <v>8</v>
      </c>
    </row>
    <row r="14" spans="1:14" s="2" customFormat="1">
      <c r="A14" s="2" t="s">
        <v>20</v>
      </c>
      <c r="B14" s="2">
        <v>12</v>
      </c>
      <c r="C14" s="2">
        <v>10</v>
      </c>
      <c r="D14" s="2">
        <v>11</v>
      </c>
      <c r="E14" s="2">
        <v>2</v>
      </c>
      <c r="F14" s="2">
        <v>7</v>
      </c>
      <c r="G14" s="2">
        <v>8</v>
      </c>
      <c r="H14" s="2">
        <f t="shared" si="1"/>
        <v>3.12</v>
      </c>
      <c r="I14" s="2">
        <f t="shared" si="2"/>
        <v>1.8029454359181143</v>
      </c>
      <c r="J14" s="2">
        <f t="shared" si="3"/>
        <v>0.25497498876940689</v>
      </c>
      <c r="K14" s="2">
        <f t="shared" si="4"/>
        <v>2.6100500224611864</v>
      </c>
      <c r="L14" s="2">
        <f t="shared" si="5"/>
        <v>3.6299499775388138</v>
      </c>
      <c r="M14" s="1">
        <v>3.5</v>
      </c>
      <c r="N14" s="2" t="s">
        <v>8</v>
      </c>
    </row>
    <row r="15" spans="1:14" s="2" customFormat="1">
      <c r="A15" s="2" t="s">
        <v>21</v>
      </c>
      <c r="B15" s="2">
        <v>4</v>
      </c>
      <c r="C15" s="2">
        <v>12</v>
      </c>
      <c r="D15" s="2">
        <v>8</v>
      </c>
      <c r="E15" s="2">
        <v>11</v>
      </c>
      <c r="F15" s="2">
        <v>5</v>
      </c>
      <c r="G15" s="2">
        <v>10</v>
      </c>
      <c r="H15" s="2">
        <f t="shared" si="1"/>
        <v>3.62</v>
      </c>
      <c r="I15" s="2">
        <f t="shared" si="2"/>
        <v>1.627443218232645</v>
      </c>
      <c r="J15" s="2">
        <f t="shared" si="3"/>
        <v>0.23015522712167233</v>
      </c>
      <c r="K15" s="2">
        <f t="shared" si="4"/>
        <v>3.1596895457566556</v>
      </c>
      <c r="L15" s="2">
        <f t="shared" si="5"/>
        <v>4.080310454243345</v>
      </c>
      <c r="M15" s="1">
        <v>3.5</v>
      </c>
      <c r="N15" s="2" t="s">
        <v>8</v>
      </c>
    </row>
    <row r="16" spans="1:14" s="2" customFormat="1">
      <c r="A16" s="2" t="s">
        <v>22</v>
      </c>
      <c r="B16" s="2">
        <v>9</v>
      </c>
      <c r="C16" s="2">
        <v>3</v>
      </c>
      <c r="D16" s="2">
        <v>12</v>
      </c>
      <c r="E16" s="2">
        <v>9</v>
      </c>
      <c r="F16" s="2">
        <v>8</v>
      </c>
      <c r="G16" s="2">
        <v>9</v>
      </c>
      <c r="H16" s="2">
        <f t="shared" si="1"/>
        <v>3.62</v>
      </c>
      <c r="I16" s="2">
        <f t="shared" si="2"/>
        <v>1.7010201021020011</v>
      </c>
      <c r="J16" s="2">
        <f t="shared" si="3"/>
        <v>0.24056056982619167</v>
      </c>
      <c r="K16" s="2">
        <f t="shared" si="4"/>
        <v>3.1388788603476168</v>
      </c>
      <c r="L16" s="2">
        <f t="shared" si="5"/>
        <v>4.101121139652383</v>
      </c>
      <c r="M16" s="1">
        <v>3.5</v>
      </c>
      <c r="N16" s="2" t="s">
        <v>8</v>
      </c>
    </row>
    <row r="17" spans="1:14" s="2" customFormat="1">
      <c r="A17" s="2" t="s">
        <v>23</v>
      </c>
      <c r="B17" s="2">
        <v>6</v>
      </c>
      <c r="C17" s="2">
        <v>9</v>
      </c>
      <c r="D17" s="2">
        <v>11</v>
      </c>
      <c r="E17" s="2">
        <v>9</v>
      </c>
      <c r="F17" s="2">
        <v>6</v>
      </c>
      <c r="G17" s="2">
        <v>9</v>
      </c>
      <c r="H17" s="2">
        <f t="shared" si="1"/>
        <v>3.54</v>
      </c>
      <c r="I17" s="2">
        <f t="shared" si="2"/>
        <v>1.6439127043708364</v>
      </c>
      <c r="J17" s="2">
        <f t="shared" si="3"/>
        <v>0.23248436418786692</v>
      </c>
      <c r="K17" s="2">
        <f t="shared" si="4"/>
        <v>3.0750312716242663</v>
      </c>
      <c r="L17" s="2">
        <f t="shared" si="5"/>
        <v>4.0049687283757338</v>
      </c>
      <c r="M17" s="1">
        <v>3.5</v>
      </c>
      <c r="N17" s="2" t="s">
        <v>8</v>
      </c>
    </row>
    <row r="18" spans="1:14" s="2" customFormat="1">
      <c r="A18" s="2" t="s">
        <v>24</v>
      </c>
      <c r="B18" s="2">
        <v>6</v>
      </c>
      <c r="C18" s="2">
        <v>14</v>
      </c>
      <c r="D18" s="2">
        <v>6</v>
      </c>
      <c r="E18" s="2">
        <v>8</v>
      </c>
      <c r="F18" s="2">
        <v>8</v>
      </c>
      <c r="G18" s="2">
        <v>8</v>
      </c>
      <c r="H18" s="2">
        <f t="shared" si="1"/>
        <v>3.44</v>
      </c>
      <c r="I18" s="2">
        <f t="shared" si="2"/>
        <v>1.6922391879955252</v>
      </c>
      <c r="J18" s="2">
        <f t="shared" si="3"/>
        <v>0.23931876104425054</v>
      </c>
      <c r="K18" s="2">
        <f t="shared" si="4"/>
        <v>2.9613624779114991</v>
      </c>
      <c r="L18" s="2">
        <f t="shared" si="5"/>
        <v>3.9186375220885008</v>
      </c>
      <c r="M18" s="1">
        <v>3.5</v>
      </c>
      <c r="N18" s="2" t="s">
        <v>8</v>
      </c>
    </row>
    <row r="19" spans="1:14" s="2" customFormat="1">
      <c r="A19" s="2" t="s">
        <v>25</v>
      </c>
      <c r="B19" s="2">
        <v>6</v>
      </c>
      <c r="C19" s="2">
        <v>9</v>
      </c>
      <c r="D19" s="2">
        <v>8</v>
      </c>
      <c r="E19" s="2">
        <v>5</v>
      </c>
      <c r="F19" s="2">
        <v>6</v>
      </c>
      <c r="G19" s="6">
        <v>16</v>
      </c>
      <c r="H19" s="2">
        <f t="shared" si="1"/>
        <v>3.88</v>
      </c>
      <c r="I19" s="2">
        <f t="shared" si="2"/>
        <v>1.8476681387685421</v>
      </c>
      <c r="J19" s="2">
        <f t="shared" si="3"/>
        <v>0.26129973406111257</v>
      </c>
      <c r="K19" s="6">
        <f t="shared" si="4"/>
        <v>3.3574005318777749</v>
      </c>
      <c r="L19" s="6">
        <f t="shared" si="5"/>
        <v>4.4025994681222249</v>
      </c>
      <c r="M19" s="1">
        <v>3.5</v>
      </c>
      <c r="N19" s="2" t="s">
        <v>8</v>
      </c>
    </row>
    <row r="20" spans="1:14" s="2" customFormat="1">
      <c r="A20" s="2" t="s">
        <v>26</v>
      </c>
      <c r="B20" s="2">
        <v>8</v>
      </c>
      <c r="C20" s="2">
        <v>7</v>
      </c>
      <c r="D20" s="2">
        <v>8</v>
      </c>
      <c r="E20" s="2">
        <v>8</v>
      </c>
      <c r="F20" s="2">
        <v>9</v>
      </c>
      <c r="G20" s="2">
        <v>6</v>
      </c>
      <c r="H20" s="2">
        <f t="shared" si="1"/>
        <v>3.18</v>
      </c>
      <c r="I20" s="2">
        <f t="shared" si="2"/>
        <v>1.6346403211691056</v>
      </c>
      <c r="J20" s="2">
        <f t="shared" si="3"/>
        <v>0.23117305117992609</v>
      </c>
      <c r="K20" s="2">
        <f t="shared" si="4"/>
        <v>2.7176538976401479</v>
      </c>
      <c r="L20" s="2">
        <f t="shared" si="5"/>
        <v>3.6423461023598525</v>
      </c>
      <c r="M20" s="1">
        <v>3.5</v>
      </c>
      <c r="N20" s="2" t="s">
        <v>8</v>
      </c>
    </row>
    <row r="21" spans="1:14" s="2" customFormat="1">
      <c r="A21" s="2" t="s">
        <v>27</v>
      </c>
      <c r="B21" s="2">
        <v>11</v>
      </c>
      <c r="C21" s="2">
        <v>12</v>
      </c>
      <c r="D21" s="2">
        <v>7</v>
      </c>
      <c r="E21" s="2">
        <v>4</v>
      </c>
      <c r="F21" s="2">
        <v>5</v>
      </c>
      <c r="G21" s="2">
        <v>11</v>
      </c>
      <c r="H21" s="2">
        <f t="shared" si="1"/>
        <v>3.26</v>
      </c>
      <c r="I21" s="2">
        <f t="shared" si="2"/>
        <v>1.8931670905266289</v>
      </c>
      <c r="J21" s="2">
        <f t="shared" si="3"/>
        <v>0.26773425752611713</v>
      </c>
      <c r="K21" s="2">
        <f t="shared" si="4"/>
        <v>2.7245314849477653</v>
      </c>
      <c r="L21" s="2">
        <f t="shared" si="5"/>
        <v>3.7954685150522343</v>
      </c>
      <c r="M21" s="1">
        <v>3.5</v>
      </c>
      <c r="N21" s="2" t="s">
        <v>8</v>
      </c>
    </row>
    <row r="22" spans="1:14" s="2" customFormat="1">
      <c r="A22" s="2" t="s">
        <v>28</v>
      </c>
      <c r="B22" s="2">
        <v>10</v>
      </c>
      <c r="C22" s="2">
        <v>8</v>
      </c>
      <c r="D22" s="2">
        <v>4</v>
      </c>
      <c r="E22" s="2">
        <v>8</v>
      </c>
      <c r="F22" s="2">
        <v>8</v>
      </c>
      <c r="G22" s="2">
        <v>12</v>
      </c>
      <c r="H22" s="2">
        <f t="shared" si="1"/>
        <v>3.64</v>
      </c>
      <c r="I22" s="2">
        <f t="shared" si="2"/>
        <v>1.8926280184776223</v>
      </c>
      <c r="J22" s="2">
        <f t="shared" si="3"/>
        <v>0.26765802122583698</v>
      </c>
      <c r="K22" s="2">
        <f t="shared" si="4"/>
        <v>3.104683957548326</v>
      </c>
      <c r="L22" s="2">
        <f t="shared" si="5"/>
        <v>4.1753160424516738</v>
      </c>
      <c r="M22" s="1">
        <v>3.5</v>
      </c>
      <c r="N22" s="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17" sqref="E17"/>
    </sheetView>
  </sheetViews>
  <sheetFormatPr defaultRowHeight="15"/>
  <cols>
    <col min="2" max="2" width="11.85546875" bestFit="1" customWidth="1"/>
  </cols>
  <sheetData>
    <row r="1" spans="1:12">
      <c r="A1" t="s">
        <v>0</v>
      </c>
      <c r="B1" t="s">
        <v>29</v>
      </c>
      <c r="C1" t="s">
        <v>34</v>
      </c>
      <c r="D1" t="s">
        <v>30</v>
      </c>
      <c r="E1" t="s">
        <v>3</v>
      </c>
      <c r="F1" t="s">
        <v>4</v>
      </c>
      <c r="G1" t="s">
        <v>33</v>
      </c>
      <c r="H1" t="s">
        <v>7</v>
      </c>
      <c r="J1">
        <v>3</v>
      </c>
      <c r="K1">
        <v>4</v>
      </c>
      <c r="L1" s="7" t="s">
        <v>35</v>
      </c>
    </row>
    <row r="2" spans="1:12" s="1" customFormat="1">
      <c r="A2" s="1" t="s">
        <v>5</v>
      </c>
      <c r="B2" s="1">
        <f>(2/6)*50</f>
        <v>16.666666666666664</v>
      </c>
      <c r="C2" s="1">
        <f>B2/50</f>
        <v>0.33333333333333326</v>
      </c>
      <c r="D2" s="1">
        <f>SQRT((C2*(1-C2)/50))</f>
        <v>6.6666666666666666E-2</v>
      </c>
      <c r="E2" s="1">
        <f>C2-2*D2</f>
        <v>0.19999999999999993</v>
      </c>
      <c r="F2" s="1">
        <f>C2+2*D2</f>
        <v>0.46666666666666656</v>
      </c>
      <c r="G2" s="1">
        <f>2/6</f>
        <v>0.33333333333333331</v>
      </c>
      <c r="H2" s="1" t="s">
        <v>5</v>
      </c>
      <c r="J2" s="1">
        <f>50/6</f>
        <v>8.3333333333333339</v>
      </c>
      <c r="K2" s="1">
        <f t="shared" ref="K2" si="0">50/6</f>
        <v>8.3333333333333339</v>
      </c>
      <c r="L2" s="1">
        <f>SUM(J2:K2)</f>
        <v>16.666666666666668</v>
      </c>
    </row>
    <row r="3" spans="1:12" s="2" customFormat="1">
      <c r="A3" s="2" t="s">
        <v>9</v>
      </c>
      <c r="B3" s="2">
        <f>J3+K3</f>
        <v>17</v>
      </c>
      <c r="C3" s="2">
        <f t="shared" ref="C3:C22" si="1">B3/50</f>
        <v>0.34</v>
      </c>
      <c r="D3" s="2">
        <f t="shared" ref="D3:D22" si="2">SQRT((C3*(1-C3)/50))</f>
        <v>6.69925368977769E-2</v>
      </c>
      <c r="E3" s="2">
        <f t="shared" ref="E3:E22" si="3">C3-2*D3</f>
        <v>0.20601492620444622</v>
      </c>
      <c r="F3" s="2">
        <f t="shared" ref="F3:F22" si="4">C3+2*D3</f>
        <v>0.47398507379555382</v>
      </c>
      <c r="G3" s="1">
        <f t="shared" ref="G3:G22" si="5">2/6</f>
        <v>0.33333333333333331</v>
      </c>
      <c r="H3" s="2" t="s">
        <v>8</v>
      </c>
      <c r="J3" s="2">
        <v>6</v>
      </c>
      <c r="K3" s="2">
        <v>11</v>
      </c>
      <c r="L3" s="2">
        <f>SUM(J3:K3)</f>
        <v>17</v>
      </c>
    </row>
    <row r="4" spans="1:12" s="2" customFormat="1">
      <c r="A4" s="2" t="s">
        <v>10</v>
      </c>
      <c r="B4" s="2">
        <f t="shared" ref="B4:B22" si="6">J4+K4</f>
        <v>13</v>
      </c>
      <c r="C4" s="2">
        <f t="shared" si="1"/>
        <v>0.26</v>
      </c>
      <c r="D4" s="2">
        <f t="shared" si="2"/>
        <v>6.203224967708329E-2</v>
      </c>
      <c r="E4" s="2">
        <f t="shared" si="3"/>
        <v>0.13593550064583343</v>
      </c>
      <c r="F4" s="2">
        <f t="shared" si="4"/>
        <v>0.38406449935416659</v>
      </c>
      <c r="G4" s="1">
        <f t="shared" si="5"/>
        <v>0.33333333333333331</v>
      </c>
      <c r="H4" s="2" t="s">
        <v>8</v>
      </c>
      <c r="J4" s="2">
        <v>7</v>
      </c>
      <c r="K4" s="2">
        <v>6</v>
      </c>
      <c r="L4" s="2">
        <f t="shared" ref="L4:L22" si="7">SUM(J4:K4)</f>
        <v>13</v>
      </c>
    </row>
    <row r="5" spans="1:12" s="2" customFormat="1">
      <c r="A5" s="2" t="s">
        <v>11</v>
      </c>
      <c r="B5" s="2">
        <f t="shared" si="6"/>
        <v>14</v>
      </c>
      <c r="C5" s="2">
        <f t="shared" si="1"/>
        <v>0.28000000000000003</v>
      </c>
      <c r="D5" s="2">
        <f t="shared" si="2"/>
        <v>6.3498031465550178E-2</v>
      </c>
      <c r="E5" s="2">
        <f t="shared" si="3"/>
        <v>0.15300393706889967</v>
      </c>
      <c r="F5" s="2">
        <f t="shared" si="4"/>
        <v>0.40699606293110036</v>
      </c>
      <c r="G5" s="1">
        <f t="shared" si="5"/>
        <v>0.33333333333333331</v>
      </c>
      <c r="H5" s="2" t="s">
        <v>8</v>
      </c>
      <c r="J5" s="2">
        <v>8</v>
      </c>
      <c r="K5" s="2">
        <v>6</v>
      </c>
      <c r="L5" s="2">
        <f t="shared" si="7"/>
        <v>14</v>
      </c>
    </row>
    <row r="6" spans="1:12" s="2" customFormat="1">
      <c r="A6" s="2" t="s">
        <v>12</v>
      </c>
      <c r="B6" s="2">
        <f t="shared" si="6"/>
        <v>15</v>
      </c>
      <c r="C6" s="2">
        <f t="shared" si="1"/>
        <v>0.3</v>
      </c>
      <c r="D6" s="2">
        <f t="shared" si="2"/>
        <v>6.4807406984078594E-2</v>
      </c>
      <c r="E6" s="2">
        <f t="shared" si="3"/>
        <v>0.1703851860318428</v>
      </c>
      <c r="F6" s="2">
        <f t="shared" si="4"/>
        <v>0.42961481396815715</v>
      </c>
      <c r="G6" s="1">
        <f t="shared" si="5"/>
        <v>0.33333333333333331</v>
      </c>
      <c r="H6" s="2" t="s">
        <v>8</v>
      </c>
      <c r="J6" s="2">
        <v>6</v>
      </c>
      <c r="K6" s="2">
        <v>9</v>
      </c>
      <c r="L6" s="2">
        <f t="shared" si="7"/>
        <v>15</v>
      </c>
    </row>
    <row r="7" spans="1:12" s="2" customFormat="1">
      <c r="A7" s="2" t="s">
        <v>13</v>
      </c>
      <c r="B7" s="2">
        <f t="shared" si="6"/>
        <v>17</v>
      </c>
      <c r="C7" s="2">
        <f t="shared" si="1"/>
        <v>0.34</v>
      </c>
      <c r="D7" s="2">
        <f t="shared" si="2"/>
        <v>6.69925368977769E-2</v>
      </c>
      <c r="E7" s="2">
        <f t="shared" si="3"/>
        <v>0.20601492620444622</v>
      </c>
      <c r="F7" s="2">
        <f t="shared" si="4"/>
        <v>0.47398507379555382</v>
      </c>
      <c r="G7" s="1">
        <f t="shared" si="5"/>
        <v>0.33333333333333331</v>
      </c>
      <c r="H7" s="2" t="s">
        <v>8</v>
      </c>
      <c r="J7" s="2">
        <v>7</v>
      </c>
      <c r="K7" s="2">
        <v>10</v>
      </c>
      <c r="L7" s="2">
        <f t="shared" si="7"/>
        <v>17</v>
      </c>
    </row>
    <row r="8" spans="1:12" s="2" customFormat="1">
      <c r="A8" s="2" t="s">
        <v>14</v>
      </c>
      <c r="B8" s="2">
        <f t="shared" si="6"/>
        <v>15</v>
      </c>
      <c r="C8" s="2">
        <f t="shared" si="1"/>
        <v>0.3</v>
      </c>
      <c r="D8" s="2">
        <f t="shared" si="2"/>
        <v>6.4807406984078594E-2</v>
      </c>
      <c r="E8" s="2">
        <f t="shared" si="3"/>
        <v>0.1703851860318428</v>
      </c>
      <c r="F8" s="2">
        <f t="shared" si="4"/>
        <v>0.42961481396815715</v>
      </c>
      <c r="G8" s="1">
        <f t="shared" si="5"/>
        <v>0.33333333333333331</v>
      </c>
      <c r="H8" s="2" t="s">
        <v>8</v>
      </c>
      <c r="J8" s="2">
        <v>4</v>
      </c>
      <c r="K8" s="2">
        <v>11</v>
      </c>
      <c r="L8" s="2">
        <f t="shared" si="7"/>
        <v>15</v>
      </c>
    </row>
    <row r="9" spans="1:12" s="2" customFormat="1">
      <c r="A9" s="2" t="s">
        <v>15</v>
      </c>
      <c r="B9" s="2">
        <f t="shared" si="6"/>
        <v>14</v>
      </c>
      <c r="C9" s="2">
        <f t="shared" si="1"/>
        <v>0.28000000000000003</v>
      </c>
      <c r="D9" s="2">
        <f t="shared" si="2"/>
        <v>6.3498031465550178E-2</v>
      </c>
      <c r="E9" s="2">
        <f t="shared" si="3"/>
        <v>0.15300393706889967</v>
      </c>
      <c r="F9" s="2">
        <f t="shared" si="4"/>
        <v>0.40699606293110036</v>
      </c>
      <c r="G9" s="1">
        <f t="shared" si="5"/>
        <v>0.33333333333333331</v>
      </c>
      <c r="H9" s="2" t="s">
        <v>8</v>
      </c>
      <c r="J9" s="2">
        <v>5</v>
      </c>
      <c r="K9" s="2">
        <v>9</v>
      </c>
      <c r="L9" s="2">
        <f t="shared" si="7"/>
        <v>14</v>
      </c>
    </row>
    <row r="10" spans="1:12" s="2" customFormat="1">
      <c r="A10" s="2" t="s">
        <v>16</v>
      </c>
      <c r="B10" s="2">
        <f t="shared" si="6"/>
        <v>17</v>
      </c>
      <c r="C10" s="2">
        <f t="shared" si="1"/>
        <v>0.34</v>
      </c>
      <c r="D10" s="2">
        <f t="shared" si="2"/>
        <v>6.69925368977769E-2</v>
      </c>
      <c r="E10" s="2">
        <f t="shared" si="3"/>
        <v>0.20601492620444622</v>
      </c>
      <c r="F10" s="2">
        <f t="shared" si="4"/>
        <v>0.47398507379555382</v>
      </c>
      <c r="G10" s="1">
        <f t="shared" si="5"/>
        <v>0.33333333333333331</v>
      </c>
      <c r="H10" s="2" t="s">
        <v>8</v>
      </c>
      <c r="J10" s="2">
        <v>5</v>
      </c>
      <c r="K10" s="2">
        <v>12</v>
      </c>
      <c r="L10" s="2">
        <f t="shared" si="7"/>
        <v>17</v>
      </c>
    </row>
    <row r="11" spans="1:12" s="2" customFormat="1">
      <c r="A11" s="2" t="s">
        <v>17</v>
      </c>
      <c r="B11" s="2">
        <f t="shared" si="6"/>
        <v>13</v>
      </c>
      <c r="C11" s="2">
        <f t="shared" si="1"/>
        <v>0.26</v>
      </c>
      <c r="D11" s="2">
        <f t="shared" si="2"/>
        <v>6.203224967708329E-2</v>
      </c>
      <c r="E11" s="2">
        <f t="shared" si="3"/>
        <v>0.13593550064583343</v>
      </c>
      <c r="F11" s="2">
        <f t="shared" si="4"/>
        <v>0.38406449935416659</v>
      </c>
      <c r="G11" s="1">
        <f t="shared" si="5"/>
        <v>0.33333333333333331</v>
      </c>
      <c r="H11" s="2" t="s">
        <v>8</v>
      </c>
      <c r="J11" s="2">
        <v>6</v>
      </c>
      <c r="K11" s="2">
        <v>7</v>
      </c>
      <c r="L11" s="2">
        <f t="shared" si="7"/>
        <v>13</v>
      </c>
    </row>
    <row r="12" spans="1:12" s="2" customFormat="1">
      <c r="A12" s="2" t="s">
        <v>18</v>
      </c>
      <c r="B12" s="2">
        <f t="shared" si="6"/>
        <v>17</v>
      </c>
      <c r="C12" s="2">
        <f t="shared" si="1"/>
        <v>0.34</v>
      </c>
      <c r="D12" s="2">
        <f t="shared" si="2"/>
        <v>6.69925368977769E-2</v>
      </c>
      <c r="E12" s="2">
        <f t="shared" si="3"/>
        <v>0.20601492620444622</v>
      </c>
      <c r="F12" s="2">
        <f t="shared" si="4"/>
        <v>0.47398507379555382</v>
      </c>
      <c r="G12" s="1">
        <f t="shared" si="5"/>
        <v>0.33333333333333331</v>
      </c>
      <c r="H12" s="2" t="s">
        <v>8</v>
      </c>
      <c r="J12" s="2">
        <v>6</v>
      </c>
      <c r="K12" s="2">
        <v>11</v>
      </c>
      <c r="L12" s="2">
        <f t="shared" si="7"/>
        <v>17</v>
      </c>
    </row>
    <row r="13" spans="1:12" s="2" customFormat="1">
      <c r="A13" s="2" t="s">
        <v>19</v>
      </c>
      <c r="B13" s="2">
        <f t="shared" si="6"/>
        <v>18</v>
      </c>
      <c r="C13" s="2">
        <f t="shared" si="1"/>
        <v>0.36</v>
      </c>
      <c r="D13" s="2">
        <f t="shared" si="2"/>
        <v>6.7882250993908558E-2</v>
      </c>
      <c r="E13" s="2">
        <f t="shared" si="3"/>
        <v>0.22423549801218287</v>
      </c>
      <c r="F13" s="2">
        <f t="shared" si="4"/>
        <v>0.49576450198781707</v>
      </c>
      <c r="G13" s="1">
        <f t="shared" si="5"/>
        <v>0.33333333333333331</v>
      </c>
      <c r="H13" s="2" t="s">
        <v>8</v>
      </c>
      <c r="J13" s="2">
        <v>15</v>
      </c>
      <c r="K13" s="2">
        <v>3</v>
      </c>
      <c r="L13" s="2">
        <f t="shared" si="7"/>
        <v>18</v>
      </c>
    </row>
    <row r="14" spans="1:12" s="2" customFormat="1">
      <c r="A14" s="2" t="s">
        <v>20</v>
      </c>
      <c r="B14" s="2">
        <f t="shared" si="6"/>
        <v>13</v>
      </c>
      <c r="C14" s="2">
        <f t="shared" si="1"/>
        <v>0.26</v>
      </c>
      <c r="D14" s="2">
        <f t="shared" si="2"/>
        <v>6.203224967708329E-2</v>
      </c>
      <c r="E14" s="2">
        <f t="shared" si="3"/>
        <v>0.13593550064583343</v>
      </c>
      <c r="F14" s="2">
        <f t="shared" si="4"/>
        <v>0.38406449935416659</v>
      </c>
      <c r="G14" s="1">
        <f t="shared" si="5"/>
        <v>0.33333333333333331</v>
      </c>
      <c r="H14" s="2" t="s">
        <v>8</v>
      </c>
      <c r="J14" s="2">
        <v>11</v>
      </c>
      <c r="K14" s="2">
        <v>2</v>
      </c>
      <c r="L14" s="2">
        <f t="shared" si="7"/>
        <v>13</v>
      </c>
    </row>
    <row r="15" spans="1:12" s="2" customFormat="1">
      <c r="A15" s="2" t="s">
        <v>21</v>
      </c>
      <c r="B15" s="2">
        <f t="shared" si="6"/>
        <v>19</v>
      </c>
      <c r="C15" s="2">
        <f t="shared" si="1"/>
        <v>0.38</v>
      </c>
      <c r="D15" s="2">
        <f t="shared" si="2"/>
        <v>6.8644009206922055E-2</v>
      </c>
      <c r="E15" s="2">
        <f t="shared" si="3"/>
        <v>0.24271198158615589</v>
      </c>
      <c r="F15" s="2">
        <f t="shared" si="4"/>
        <v>0.51728801841384409</v>
      </c>
      <c r="G15" s="1">
        <f t="shared" si="5"/>
        <v>0.33333333333333331</v>
      </c>
      <c r="H15" s="2" t="s">
        <v>8</v>
      </c>
      <c r="J15" s="2">
        <v>8</v>
      </c>
      <c r="K15" s="2">
        <v>11</v>
      </c>
      <c r="L15" s="2">
        <f t="shared" si="7"/>
        <v>19</v>
      </c>
    </row>
    <row r="16" spans="1:12" s="2" customFormat="1">
      <c r="A16" s="2" t="s">
        <v>22</v>
      </c>
      <c r="B16" s="6">
        <f t="shared" si="6"/>
        <v>21</v>
      </c>
      <c r="C16" s="2">
        <f t="shared" si="1"/>
        <v>0.42</v>
      </c>
      <c r="D16" s="2">
        <f t="shared" si="2"/>
        <v>6.9799713466460592E-2</v>
      </c>
      <c r="E16" s="6">
        <f t="shared" si="3"/>
        <v>0.28040057306707877</v>
      </c>
      <c r="F16" s="6">
        <f t="shared" si="4"/>
        <v>0.5595994269329212</v>
      </c>
      <c r="G16" s="1">
        <f t="shared" si="5"/>
        <v>0.33333333333333331</v>
      </c>
      <c r="H16" s="2" t="s">
        <v>8</v>
      </c>
      <c r="J16" s="2">
        <v>12</v>
      </c>
      <c r="K16" s="2">
        <v>9</v>
      </c>
      <c r="L16" s="2">
        <f t="shared" si="7"/>
        <v>21</v>
      </c>
    </row>
    <row r="17" spans="1:12" s="2" customFormat="1">
      <c r="A17" s="2" t="s">
        <v>23</v>
      </c>
      <c r="B17" s="2">
        <f t="shared" si="6"/>
        <v>20</v>
      </c>
      <c r="C17" s="2">
        <f t="shared" si="1"/>
        <v>0.4</v>
      </c>
      <c r="D17" s="2">
        <f t="shared" si="2"/>
        <v>6.9282032302755092E-2</v>
      </c>
      <c r="E17" s="2">
        <f t="shared" si="3"/>
        <v>0.26143593539448984</v>
      </c>
      <c r="F17" s="2">
        <f t="shared" si="4"/>
        <v>0.53856406460551021</v>
      </c>
      <c r="G17" s="1">
        <f t="shared" si="5"/>
        <v>0.33333333333333331</v>
      </c>
      <c r="H17" s="2" t="s">
        <v>8</v>
      </c>
      <c r="J17" s="2">
        <v>11</v>
      </c>
      <c r="K17" s="2">
        <v>9</v>
      </c>
      <c r="L17" s="2">
        <f t="shared" si="7"/>
        <v>20</v>
      </c>
    </row>
    <row r="18" spans="1:12" s="2" customFormat="1">
      <c r="A18" s="2" t="s">
        <v>24</v>
      </c>
      <c r="B18" s="2">
        <f t="shared" si="6"/>
        <v>14</v>
      </c>
      <c r="C18" s="2">
        <f t="shared" si="1"/>
        <v>0.28000000000000003</v>
      </c>
      <c r="D18" s="2">
        <f t="shared" si="2"/>
        <v>6.3498031465550178E-2</v>
      </c>
      <c r="E18" s="2">
        <f t="shared" si="3"/>
        <v>0.15300393706889967</v>
      </c>
      <c r="F18" s="2">
        <f t="shared" si="4"/>
        <v>0.40699606293110036</v>
      </c>
      <c r="G18" s="1">
        <f t="shared" si="5"/>
        <v>0.33333333333333331</v>
      </c>
      <c r="H18" s="2" t="s">
        <v>8</v>
      </c>
      <c r="J18" s="2">
        <v>6</v>
      </c>
      <c r="K18" s="2">
        <v>8</v>
      </c>
      <c r="L18" s="2">
        <f t="shared" si="7"/>
        <v>14</v>
      </c>
    </row>
    <row r="19" spans="1:12" s="2" customFormat="1">
      <c r="A19" s="2" t="s">
        <v>25</v>
      </c>
      <c r="B19" s="2">
        <f t="shared" si="6"/>
        <v>13</v>
      </c>
      <c r="C19" s="2">
        <f t="shared" si="1"/>
        <v>0.26</v>
      </c>
      <c r="D19" s="2">
        <f t="shared" si="2"/>
        <v>6.203224967708329E-2</v>
      </c>
      <c r="E19" s="2">
        <f t="shared" si="3"/>
        <v>0.13593550064583343</v>
      </c>
      <c r="F19" s="2">
        <f t="shared" si="4"/>
        <v>0.38406449935416659</v>
      </c>
      <c r="G19" s="1">
        <f t="shared" si="5"/>
        <v>0.33333333333333331</v>
      </c>
      <c r="H19" s="2" t="s">
        <v>8</v>
      </c>
      <c r="J19" s="2">
        <v>8</v>
      </c>
      <c r="K19" s="2">
        <v>5</v>
      </c>
      <c r="L19" s="2">
        <f t="shared" si="7"/>
        <v>13</v>
      </c>
    </row>
    <row r="20" spans="1:12" s="2" customFormat="1">
      <c r="A20" s="2" t="s">
        <v>26</v>
      </c>
      <c r="B20" s="2">
        <f t="shared" si="6"/>
        <v>16</v>
      </c>
      <c r="C20" s="2">
        <f t="shared" si="1"/>
        <v>0.32</v>
      </c>
      <c r="D20" s="2">
        <f t="shared" si="2"/>
        <v>6.5969690009882564E-2</v>
      </c>
      <c r="E20" s="2">
        <f t="shared" si="3"/>
        <v>0.18806061998023488</v>
      </c>
      <c r="F20" s="2">
        <f t="shared" si="4"/>
        <v>0.45193938001976514</v>
      </c>
      <c r="G20" s="1">
        <f t="shared" si="5"/>
        <v>0.33333333333333331</v>
      </c>
      <c r="H20" s="2" t="s">
        <v>8</v>
      </c>
      <c r="J20" s="2">
        <v>8</v>
      </c>
      <c r="K20" s="2">
        <v>8</v>
      </c>
      <c r="L20" s="2">
        <f t="shared" si="7"/>
        <v>16</v>
      </c>
    </row>
    <row r="21" spans="1:12" s="2" customFormat="1">
      <c r="A21" s="2" t="s">
        <v>27</v>
      </c>
      <c r="B21" s="6">
        <f t="shared" si="6"/>
        <v>11</v>
      </c>
      <c r="C21" s="2">
        <f t="shared" si="1"/>
        <v>0.22</v>
      </c>
      <c r="D21" s="2">
        <f t="shared" si="2"/>
        <v>5.8583274063507239E-2</v>
      </c>
      <c r="E21" s="6">
        <f t="shared" si="3"/>
        <v>0.10283345187298552</v>
      </c>
      <c r="F21" s="6">
        <f t="shared" si="4"/>
        <v>0.33716654812701446</v>
      </c>
      <c r="G21" s="1">
        <f t="shared" si="5"/>
        <v>0.33333333333333331</v>
      </c>
      <c r="H21" s="2" t="s">
        <v>8</v>
      </c>
      <c r="J21" s="2">
        <v>7</v>
      </c>
      <c r="K21" s="2">
        <v>4</v>
      </c>
      <c r="L21" s="2">
        <f t="shared" si="7"/>
        <v>11</v>
      </c>
    </row>
    <row r="22" spans="1:12" s="2" customFormat="1">
      <c r="A22" s="2" t="s">
        <v>28</v>
      </c>
      <c r="B22" s="2">
        <f t="shared" si="6"/>
        <v>12</v>
      </c>
      <c r="C22" s="2">
        <f t="shared" si="1"/>
        <v>0.24</v>
      </c>
      <c r="D22" s="2">
        <f t="shared" si="2"/>
        <v>6.0398675482166E-2</v>
      </c>
      <c r="E22" s="2">
        <f t="shared" si="3"/>
        <v>0.11920264903566799</v>
      </c>
      <c r="F22" s="2">
        <f t="shared" si="4"/>
        <v>0.36079735096433196</v>
      </c>
      <c r="G22" s="1">
        <f t="shared" si="5"/>
        <v>0.33333333333333331</v>
      </c>
      <c r="H22" s="2" t="s">
        <v>8</v>
      </c>
      <c r="J22" s="2">
        <v>4</v>
      </c>
      <c r="K22" s="2">
        <v>8</v>
      </c>
      <c r="L22" s="2">
        <f t="shared" si="7"/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cea7</dc:creator>
  <cp:lastModifiedBy>cerberus</cp:lastModifiedBy>
  <dcterms:created xsi:type="dcterms:W3CDTF">2010-06-28T22:37:35Z</dcterms:created>
  <dcterms:modified xsi:type="dcterms:W3CDTF">2010-07-02T04:52:19Z</dcterms:modified>
</cp:coreProperties>
</file>